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P\Desktop\ASSIMPASC\"/>
    </mc:Choice>
  </mc:AlternateContent>
  <xr:revisionPtr revIDLastSave="0" documentId="8_{69F3C9E4-86C6-4609-BA2F-43ABE66A70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C7" i="1" s="1"/>
  <c r="F1" i="1"/>
  <c r="D7" i="1" l="1"/>
  <c r="C8" i="1" s="1"/>
  <c r="F8" i="1" s="1"/>
  <c r="C5" i="1"/>
  <c r="D5" i="1"/>
  <c r="C6" i="1" s="1"/>
  <c r="F6" i="1" s="1"/>
  <c r="F5" i="1" l="1"/>
  <c r="F7" i="1"/>
  <c r="F10" i="1" l="1"/>
</calcChain>
</file>

<file path=xl/sharedStrings.xml><?xml version="1.0" encoding="utf-8"?>
<sst xmlns="http://schemas.openxmlformats.org/spreadsheetml/2006/main" count="35" uniqueCount="30">
  <si>
    <t>Valor do benefício a ser reduzido</t>
  </si>
  <si>
    <t>Valor do benefício acumulado a ser pago com redutores</t>
  </si>
  <si>
    <t>Informe o Salário-mínimo</t>
  </si>
  <si>
    <t>Observações:</t>
  </si>
  <si>
    <t>Pensão de cônjuge/companheiro, ex-cônjuge/companheiro do RGPS</t>
  </si>
  <si>
    <t>Pensão de cônjuge/companheiro, excônjuge/companheiro do RGPS</t>
  </si>
  <si>
    <t>Benefício 1</t>
  </si>
  <si>
    <t>Benefício 2</t>
  </si>
  <si>
    <t>Benefício 3</t>
  </si>
  <si>
    <t>Consequência</t>
  </si>
  <si>
    <t>Pensão de cônjuge/companheiro, ex-cônjuge/companheiro do RPPS</t>
  </si>
  <si>
    <t>Pensão de cônjuge/companheiro, excônjuge/companheiro do RPPS</t>
  </si>
  <si>
    <t>Pensão de cônjuge/companheiro, ex-cônjuge/companheiro do RPPS de cargos acumuláveis</t>
  </si>
  <si>
    <t>Pensão de cônjuge/companheiro, excônjuge/companheiro do RPPS de cargos acumuláveis</t>
  </si>
  <si>
    <t>Pensão de cônjuge/companheiro, ex-cônjuge/companheiro de um regime</t>
  </si>
  <si>
    <t>Pensão de cônjuge/companheiro, excônjuge/companheiro do RPPS de outro regime</t>
  </si>
  <si>
    <t>Ou pensão de atividades militares dos artigos 42 e 142 da CF</t>
  </si>
  <si>
    <t>Aposentadoria no RGPS ou RPPS</t>
  </si>
  <si>
    <t>Ou proventos de inatividade militar</t>
  </si>
  <si>
    <t>Pensão de atividades militares dos artigos 42 e 142 da CF</t>
  </si>
  <si>
    <t>Aposentadoria de um regime</t>
  </si>
  <si>
    <t>Aposentadoria de outro regime</t>
  </si>
  <si>
    <t>VEDADA</t>
  </si>
  <si>
    <t>PERMITIDA SEM REDUÇÃO</t>
  </si>
  <si>
    <t>PERMITIDA COM REDUÇÃO DO MENOS VANTAJOSO</t>
  </si>
  <si>
    <t>PERMITIDA</t>
  </si>
  <si>
    <t>As regras de acumulação de benefícios não são aplicadas se o direito aos benefícios (concessão ou preenchimento dos requisitos) houver sido adquirido antes da entrada em vigor da EC nº 103, de 2019 (13/11/2019).</t>
  </si>
  <si>
    <t>Data de Cálculo</t>
  </si>
  <si>
    <t>Regras de Acumulação de Benefícios:</t>
  </si>
  <si>
    <t>Salário mínimo 2025 previsto no DECRETO Nº 12.797, DE 23 DE DEZEMBRO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</si>
</sst>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44" fontId="0" fillId="0" borderId="0" xfId="0" applyNumberFormat="1"/>
    <xf numFmtId="44" fontId="0" fillId="0" borderId="0" xfId="1" applyFont="1" applyBorder="1"/>
    <xf numFmtId="44" fontId="0" fillId="0" borderId="2" xfId="1" applyFont="1" applyBorder="1"/>
    <xf numFmtId="9" fontId="0" fillId="0" borderId="2" xfId="0" applyNumberFormat="1" applyBorder="1" applyAlignment="1">
      <alignment horizontal="center"/>
    </xf>
    <xf numFmtId="0" fontId="2" fillId="3" borderId="1" xfId="0" applyFont="1" applyFill="1" applyBorder="1" applyAlignment="1">
      <alignment horizontal="right" wrapText="1"/>
    </xf>
    <xf numFmtId="0" fontId="4" fillId="0" borderId="0" xfId="0" applyFont="1" applyAlignment="1">
      <alignment vertical="center"/>
    </xf>
    <xf numFmtId="44" fontId="3" fillId="0" borderId="0" xfId="1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 vertical="center"/>
    </xf>
    <xf numFmtId="44" fontId="5" fillId="2" borderId="1" xfId="1" applyFont="1" applyFill="1" applyBorder="1" applyAlignment="1">
      <alignment vertical="center"/>
    </xf>
    <xf numFmtId="44" fontId="5" fillId="2" borderId="1" xfId="0" applyNumberFormat="1" applyFont="1" applyFill="1" applyBorder="1" applyAlignment="1">
      <alignment vertical="center"/>
    </xf>
    <xf numFmtId="44" fontId="4" fillId="0" borderId="1" xfId="1" applyFont="1" applyBorder="1"/>
    <xf numFmtId="9" fontId="4" fillId="0" borderId="1" xfId="0" applyNumberFormat="1" applyFont="1" applyBorder="1" applyAlignment="1">
      <alignment horizontal="center"/>
    </xf>
    <xf numFmtId="0" fontId="7" fillId="0" borderId="0" xfId="2" applyFont="1" applyAlignment="1" applyProtection="1"/>
    <xf numFmtId="8" fontId="4" fillId="0" borderId="1" xfId="1" applyNumberFormat="1" applyFont="1" applyBorder="1"/>
    <xf numFmtId="0" fontId="2" fillId="3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justify" vertical="center" wrapText="1"/>
    </xf>
  </cellXfs>
  <cellStyles count="3">
    <cellStyle name="Hiperlink" xfId="2" builtinId="8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520700</xdr:colOff>
      <xdr:row>4</xdr:row>
      <xdr:rowOff>23824</xdr:rowOff>
    </xdr:from>
    <xdr:to>
      <xdr:col>7</xdr:col>
      <xdr:colOff>603250</xdr:colOff>
      <xdr:row>7</xdr:row>
      <xdr:rowOff>158750</xdr:rowOff>
    </xdr:to>
    <xdr:pic>
      <xdr:nvPicPr>
        <xdr:cNvPr id="2" name="Imagem 1" descr="Calculadora de ícones de computador desenho, fórmula, eletrônica, área de  trabalho Papel de parede png | PNGEg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1738" r="21840" b="2435"/>
        <a:stretch/>
      </xdr:blipFill>
      <xdr:spPr bwMode="auto">
        <a:xfrm>
          <a:off x="6931025" y="871549"/>
          <a:ext cx="692150" cy="706426"/>
        </a:xfrm>
        <a:prstGeom prst="flowChartConnector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3</xdr:row>
      <xdr:rowOff>104774</xdr:rowOff>
    </xdr:from>
    <xdr:to>
      <xdr:col>1</xdr:col>
      <xdr:colOff>1190603</xdr:colOff>
      <xdr:row>8</xdr:row>
      <xdr:rowOff>62483</xdr:rowOff>
    </xdr:to>
    <xdr:pic>
      <xdr:nvPicPr>
        <xdr:cNvPr id="3" name="Imagem 2" descr="ASSIMPASC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5" y="761999"/>
          <a:ext cx="1676378" cy="9102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legislacao.planalto.gov.br/legisla/legislacao.nsf/Viw_Identificacao/DEC%2012.342-2024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showGridLines="0" showRowColHeaders="0" tabSelected="1" workbookViewId="0">
      <selection activeCell="C2" sqref="C2"/>
    </sheetView>
  </sheetViews>
  <sheetFormatPr defaultRowHeight="15" x14ac:dyDescent="0.25"/>
  <cols>
    <col min="2" max="2" width="20.7109375" customWidth="1"/>
    <col min="3" max="6" width="16.5703125" customWidth="1"/>
    <col min="8" max="8" width="11.5703125" bestFit="1" customWidth="1"/>
  </cols>
  <sheetData>
    <row r="1" spans="1:10" x14ac:dyDescent="0.25">
      <c r="E1" s="13" t="s">
        <v>27</v>
      </c>
      <c r="F1" s="14">
        <f ca="1">TODAY()</f>
        <v>46015</v>
      </c>
      <c r="J1" s="19" t="s">
        <v>29</v>
      </c>
    </row>
    <row r="2" spans="1:10" ht="30" x14ac:dyDescent="0.25">
      <c r="B2" s="5" t="s">
        <v>0</v>
      </c>
      <c r="C2" s="15"/>
    </row>
    <row r="3" spans="1:10" ht="6.95" customHeight="1" x14ac:dyDescent="0.25"/>
    <row r="4" spans="1:10" x14ac:dyDescent="0.25">
      <c r="C4" s="17">
        <v>0</v>
      </c>
      <c r="D4" s="17">
        <v>1621</v>
      </c>
      <c r="E4" s="18">
        <v>1</v>
      </c>
      <c r="F4" s="20">
        <v>1621</v>
      </c>
      <c r="H4" s="1"/>
    </row>
    <row r="5" spans="1:10" x14ac:dyDescent="0.25">
      <c r="C5" s="17">
        <f>D4+0.01</f>
        <v>1621.01</v>
      </c>
      <c r="D5" s="17">
        <f>D4*2</f>
        <v>3242</v>
      </c>
      <c r="E5" s="18">
        <v>0.6</v>
      </c>
      <c r="F5" s="17">
        <f>IF(C2&lt;C5,0,IF(C2&gt;=D5,D4*E5,(C2-D4)*E5))</f>
        <v>0</v>
      </c>
      <c r="H5" s="1"/>
    </row>
    <row r="6" spans="1:10" x14ac:dyDescent="0.25">
      <c r="C6" s="17">
        <f>D5+0.01</f>
        <v>3242.01</v>
      </c>
      <c r="D6" s="17">
        <f>D4*3</f>
        <v>4863</v>
      </c>
      <c r="E6" s="18">
        <v>0.4</v>
      </c>
      <c r="F6" s="17">
        <f>IF(C2&lt;C6,0,IF(C2&gt;=D6,D4*E6,(C2-D5)*E6))</f>
        <v>0</v>
      </c>
      <c r="H6" s="1"/>
    </row>
    <row r="7" spans="1:10" x14ac:dyDescent="0.25">
      <c r="C7" s="17">
        <f>D6+0.01</f>
        <v>4863.01</v>
      </c>
      <c r="D7" s="17">
        <f>D4*4</f>
        <v>6484</v>
      </c>
      <c r="E7" s="18">
        <v>0.2</v>
      </c>
      <c r="F7" s="17">
        <f>IF(C2&lt;C7,0,IF(C2&gt;=D7,D4*E7,(C2-D6)*E7))</f>
        <v>0</v>
      </c>
      <c r="H7" s="1"/>
    </row>
    <row r="8" spans="1:10" x14ac:dyDescent="0.25">
      <c r="C8" s="17">
        <f>D7+0.01</f>
        <v>6484.01</v>
      </c>
      <c r="D8" s="17"/>
      <c r="E8" s="18">
        <v>0.1</v>
      </c>
      <c r="F8" s="17">
        <f>IF(C2&gt;=C8,(C2-D7)*E8,0)</f>
        <v>0</v>
      </c>
    </row>
    <row r="9" spans="1:10" ht="6.95" customHeight="1" x14ac:dyDescent="0.25">
      <c r="C9" s="2"/>
      <c r="D9" s="3"/>
      <c r="E9" s="4"/>
      <c r="F9" s="2"/>
    </row>
    <row r="10" spans="1:10" ht="28.5" customHeight="1" x14ac:dyDescent="0.25">
      <c r="D10" s="21" t="s">
        <v>1</v>
      </c>
      <c r="E10" s="21"/>
      <c r="F10" s="16">
        <f>SUM(F4:F8)</f>
        <v>1621</v>
      </c>
    </row>
    <row r="14" spans="1:10" x14ac:dyDescent="0.25">
      <c r="A14" t="s">
        <v>3</v>
      </c>
    </row>
    <row r="15" spans="1:10" x14ac:dyDescent="0.25">
      <c r="B15" s="6" t="s">
        <v>2</v>
      </c>
      <c r="C15" s="7">
        <v>1621</v>
      </c>
    </row>
    <row r="16" spans="1:10" x14ac:dyDescent="0.25">
      <c r="B16" s="6" t="s">
        <v>28</v>
      </c>
    </row>
    <row r="17" spans="2:5" x14ac:dyDescent="0.25">
      <c r="B17" s="8" t="s">
        <v>6</v>
      </c>
      <c r="C17" s="8" t="s">
        <v>7</v>
      </c>
      <c r="D17" s="8" t="s">
        <v>8</v>
      </c>
      <c r="E17" s="8" t="s">
        <v>9</v>
      </c>
    </row>
    <row r="18" spans="2:5" ht="60" x14ac:dyDescent="0.25">
      <c r="B18" s="11" t="s">
        <v>4</v>
      </c>
      <c r="C18" s="11" t="s">
        <v>5</v>
      </c>
      <c r="D18" s="12"/>
      <c r="E18" s="9" t="s">
        <v>22</v>
      </c>
    </row>
    <row r="19" spans="2:5" ht="60" x14ac:dyDescent="0.25">
      <c r="B19" s="11" t="s">
        <v>10</v>
      </c>
      <c r="C19" s="11" t="s">
        <v>11</v>
      </c>
      <c r="D19" s="12"/>
      <c r="E19" s="9" t="s">
        <v>22</v>
      </c>
    </row>
    <row r="20" spans="2:5" ht="72" x14ac:dyDescent="0.25">
      <c r="B20" s="11" t="s">
        <v>12</v>
      </c>
      <c r="C20" s="11" t="s">
        <v>13</v>
      </c>
      <c r="D20" s="12"/>
      <c r="E20" s="10" t="s">
        <v>23</v>
      </c>
    </row>
    <row r="21" spans="2:5" ht="72" x14ac:dyDescent="0.25">
      <c r="B21" s="11" t="s">
        <v>14</v>
      </c>
      <c r="C21" s="11" t="s">
        <v>15</v>
      </c>
      <c r="D21" s="11" t="s">
        <v>16</v>
      </c>
      <c r="E21" s="10" t="s">
        <v>24</v>
      </c>
    </row>
    <row r="22" spans="2:5" ht="60" x14ac:dyDescent="0.25">
      <c r="B22" s="11" t="s">
        <v>14</v>
      </c>
      <c r="C22" s="11" t="s">
        <v>17</v>
      </c>
      <c r="D22" s="11" t="s">
        <v>18</v>
      </c>
      <c r="E22" s="10" t="s">
        <v>24</v>
      </c>
    </row>
    <row r="23" spans="2:5" ht="60" x14ac:dyDescent="0.25">
      <c r="B23" s="11" t="s">
        <v>19</v>
      </c>
      <c r="C23" s="11" t="s">
        <v>17</v>
      </c>
      <c r="D23" s="12"/>
      <c r="E23" s="10" t="s">
        <v>24</v>
      </c>
    </row>
    <row r="24" spans="2:5" ht="24" x14ac:dyDescent="0.25">
      <c r="B24" s="11" t="s">
        <v>20</v>
      </c>
      <c r="C24" s="11" t="s">
        <v>21</v>
      </c>
      <c r="D24" s="12"/>
      <c r="E24" s="10" t="s">
        <v>25</v>
      </c>
    </row>
    <row r="25" spans="2:5" ht="35.1" customHeight="1" x14ac:dyDescent="0.25">
      <c r="B25" s="22" t="s">
        <v>26</v>
      </c>
      <c r="C25" s="22"/>
      <c r="D25" s="22"/>
      <c r="E25" s="22"/>
    </row>
  </sheetData>
  <sheetProtection formatCells="0" formatColumns="0" formatRows="0"/>
  <protectedRanges>
    <protectedRange sqref="C15" name="Intervalo2"/>
    <protectedRange sqref="C2" name="Intervalo1"/>
  </protectedRanges>
  <mergeCells count="2">
    <mergeCell ref="D10:E10"/>
    <mergeCell ref="B25:E25"/>
  </mergeCells>
  <hyperlinks>
    <hyperlink ref="J1" r:id="rId1" display="http://legislacao.planalto.gov.br/legisla/legislacao.nsf/Viw_Identificacao/DEC 12.342-2024?OpenDocument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Motta</dc:creator>
  <cp:lastModifiedBy>HP</cp:lastModifiedBy>
  <dcterms:created xsi:type="dcterms:W3CDTF">2020-11-22T14:04:00Z</dcterms:created>
  <dcterms:modified xsi:type="dcterms:W3CDTF">2025-12-24T16:28:27Z</dcterms:modified>
</cp:coreProperties>
</file>